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LMT\LMT_2022\018\1 výzva\"/>
    </mc:Choice>
  </mc:AlternateContent>
  <xr:revisionPtr revIDLastSave="0" documentId="13_ncr:1_{89B73149-D98D-4203-A7AE-71DEDF5A1095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technika'!$B$1:$T$12</definedName>
  </definedNames>
  <calcPr calcId="191029"/>
</workbook>
</file>

<file path=xl/calcChain.xml><?xml version="1.0" encoding="utf-8"?>
<calcChain xmlns="http://schemas.openxmlformats.org/spreadsheetml/2006/main">
  <c r="R9" i="1" l="1"/>
  <c r="R8" i="1"/>
  <c r="S8" i="1"/>
  <c r="O8" i="1"/>
  <c r="O9" i="1"/>
  <c r="S7" i="1"/>
  <c r="O7" i="1"/>
  <c r="S9" i="1" l="1"/>
  <c r="P12" i="1"/>
  <c r="R7" i="1"/>
  <c r="Q12" i="1" s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<sst xmlns="http://schemas.openxmlformats.org/spreadsheetml/2006/main" count="47" uniqueCount="43">
  <si>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</si>
  <si>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</si>
  <si>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</si>
  <si>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</si>
  <si>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</si>
  <si>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</si>
  <si>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</si>
  <si>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</si>
  <si>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</si>
  <si>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</si>
  <si>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</si>
  <si>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</si>
  <si>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</si>
  <si>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</si>
  <si>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38340000-0 - Nástroje pro měření množství </t>
  </si>
  <si>
    <t>42300000-9 - Průmyslové a laboratorní pece, spalovny a zapékací pece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</si>
  <si>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</si>
  <si>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</si>
  <si>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</si>
  <si>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</si>
  <si>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</si>
  <si>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</si>
  <si>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</si>
  <si>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</si>
  <si>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</si>
  <si>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</si>
  <si>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</si>
  <si>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</si>
  <si>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</si>
  <si>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</si>
  <si>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018 - 2022 </t>
  </si>
  <si>
    <t>Vakuová sušička</t>
  </si>
  <si>
    <t>Osobní dozimetr</t>
  </si>
  <si>
    <t>Měřič výkonu solárního záření</t>
  </si>
  <si>
    <t>Společná faktura</t>
  </si>
  <si>
    <t>do 31.8.2022</t>
  </si>
  <si>
    <t xml:space="preserve">Termín dodání </t>
  </si>
  <si>
    <t>Ing. Vladislav Lang, Ph.D.,
Tel.: 725 519 955</t>
  </si>
  <si>
    <t>Teslova 11, 
301 00 Plzeň, 
Nové technologie – výzkumné centrum - Infračervené technologie,
budova H - místnost TH 214</t>
  </si>
  <si>
    <t>Název projektu: LABIR-PAV / Předaplikační výzkum infračervených technologií
Číslo projektu: CZ.02.1.01/0.0/0.0/18_069/0010018</t>
  </si>
  <si>
    <t>Vakuová vývěva není součástí dodávky.
Minimální parametry sušičky: objem minimálně 20 l, maximální dosažitelná teplota minimálně 240 °C, topný výkon minimálně 400 W, reguloce teploty s krokem 0,1 °C, rovnoměrnost teploty v prostoru minimálně +- 1 °C, ochrana proti přehřátí - automatické vypnutí, maximální míra netěsnosti 0,02 bar/h, hmotnost do 50 kg, vnitřní rozměry v intervalu (D x Š x V) 30 +- 2 cm  x 30 +- 2 cm x 27 +- 2 cm,  možnost dosažení tlaku minimálně 150 Pa, dveře musí být osazeny oknem, komora musí být vybaven tlakovým čidlem.</t>
  </si>
  <si>
    <t>Osobní dozimetr pro X a gama záření, vyhovuje požadavkům normy IEC 61526Ed.3, dávkový ekvivalent Hp(10), měřicí rozsah minimálně od  0,1 uSv/h a minimálně do 10 Sv/h, zaznamenatelné fotony s energií minimálně od 19 keV a minimálně do 1,2 MeV, přesnost Hp(10) pro 137 Cs menší než +- 10 %, zobrazení informací na displeji, teplota použití minimálně rozsah -15 až +50 °C, hmotnost maximální včetně baterií 0,110 kg, klips pro uchycení k oděvu.</t>
  </si>
  <si>
    <t xml:space="preserve">Minimální parametry: měřicí rozsah minimálně do 3900 W/m2, rozlišení minimálně 1 W/m2, přesnost +- 10 W/m2 nebo lepší, rozsah vlnových délek 400 - 1100 nm, funkce zamrznutí zobrazovaných dat, funkce nulování, přenosný, hmotnost do 90 g, rozměry do 120 x 60 x 30 mm.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</si>
</sst>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9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5" borderId="7" xfId="0" applyFont="1" applyFill="1" applyBorder="1" applyAlignment="1" applyProtection="1">
      <alignment horizontal="left" vertical="center" wrapText="1" indent="1"/>
      <protection locked="0"/>
    </xf>
    <xf numFmtId="0" fontId="12" fillId="5" borderId="9" xfId="0" applyFont="1" applyFill="1" applyBorder="1" applyAlignment="1" applyProtection="1">
      <alignment horizontal="left" vertical="center" wrapText="1" indent="1"/>
      <protection locked="0"/>
    </xf>
    <xf numFmtId="0" fontId="12" fillId="5" borderId="11" xfId="0" applyFont="1" applyFill="1" applyBorder="1" applyAlignment="1" applyProtection="1">
      <alignment horizontal="left" vertical="center" wrapText="1" inden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0"/>
  <sheetViews>
    <sheetView tabSelected="1" topLeftCell="G1" zoomScale="69" zoomScaleNormal="69" workbookViewId="0">
      <selection activeCell="K3" sqref="K3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4.7109375" style="1" customWidth="1"/>
    <col min="4" max="4" width="11.7109375" style="2" customWidth="1"/>
    <col min="5" max="5" width="11.140625" style="3" customWidth="1"/>
    <col min="6" max="6" width="112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49.140625" style="5" customWidth="1"/>
    <col min="11" max="11" width="21" style="5" bestFit="1" customWidth="1"/>
    <col min="12" max="12" width="29.28515625" style="5" customWidth="1"/>
    <col min="13" max="13" width="37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67" t="s">
        <v>30</v>
      </c>
      <c r="C1" s="68"/>
      <c r="D1" s="68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29</v>
      </c>
      <c r="K6" s="23" t="s">
        <v>21</v>
      </c>
      <c r="L6" s="62" t="s">
        <v>22</v>
      </c>
      <c r="M6" s="23" t="s">
        <v>23</v>
      </c>
      <c r="N6" s="23" t="s">
        <v>36</v>
      </c>
      <c r="O6" s="23" t="s">
        <v>24</v>
      </c>
      <c r="P6" s="23" t="s">
        <v>6</v>
      </c>
      <c r="Q6" s="25" t="s">
        <v>7</v>
      </c>
      <c r="R6" s="62" t="s">
        <v>8</v>
      </c>
      <c r="S6" s="62" t="s">
        <v>9</v>
      </c>
      <c r="T6" s="23" t="s">
        <v>25</v>
      </c>
      <c r="U6" s="23" t="s">
        <v>26</v>
      </c>
    </row>
    <row r="7" spans="1:21" ht="131.25" customHeight="1" thickTop="1" x14ac:dyDescent="0.25">
      <c r="A7" s="26"/>
      <c r="B7" s="35">
        <v>1</v>
      </c>
      <c r="C7" s="36" t="s">
        <v>31</v>
      </c>
      <c r="D7" s="37">
        <v>1</v>
      </c>
      <c r="E7" s="38" t="s">
        <v>27</v>
      </c>
      <c r="F7" s="39" t="s">
        <v>40</v>
      </c>
      <c r="G7" s="87"/>
      <c r="H7" s="69" t="s">
        <v>34</v>
      </c>
      <c r="I7" s="72" t="s">
        <v>28</v>
      </c>
      <c r="J7" s="69" t="s">
        <v>39</v>
      </c>
      <c r="K7" s="72"/>
      <c r="L7" s="69" t="s">
        <v>37</v>
      </c>
      <c r="M7" s="69" t="s">
        <v>38</v>
      </c>
      <c r="N7" s="79" t="s">
        <v>35</v>
      </c>
      <c r="O7" s="40">
        <f>D7*P7</f>
        <v>33000</v>
      </c>
      <c r="P7" s="41">
        <v>33000</v>
      </c>
      <c r="Q7" s="90"/>
      <c r="R7" s="42">
        <f>D7*Q7</f>
        <v>0</v>
      </c>
      <c r="S7" s="43" t="str">
        <f t="shared" ref="S7" si="0">IF(ISNUMBER(Q7), IF(Q7&gt;P7,"NEVYHOVUJE","VYHOVUJE")," ")</f>
        <v xml:space="preserve"> </v>
      </c>
      <c r="T7" s="72"/>
      <c r="U7" s="38" t="s">
        <v>15</v>
      </c>
    </row>
    <row r="8" spans="1:21" ht="112.5" customHeight="1" x14ac:dyDescent="0.25">
      <c r="A8" s="26"/>
      <c r="B8" s="44">
        <v>2</v>
      </c>
      <c r="C8" s="45" t="s">
        <v>32</v>
      </c>
      <c r="D8" s="46">
        <v>1</v>
      </c>
      <c r="E8" s="47" t="s">
        <v>27</v>
      </c>
      <c r="F8" s="48" t="s">
        <v>41</v>
      </c>
      <c r="G8" s="88"/>
      <c r="H8" s="70"/>
      <c r="I8" s="73"/>
      <c r="J8" s="75"/>
      <c r="K8" s="73"/>
      <c r="L8" s="77"/>
      <c r="M8" s="77"/>
      <c r="N8" s="80"/>
      <c r="O8" s="49">
        <f>D8*P8</f>
        <v>27000</v>
      </c>
      <c r="P8" s="50">
        <v>27000</v>
      </c>
      <c r="Q8" s="91"/>
      <c r="R8" s="51">
        <f>D8*Q8</f>
        <v>0</v>
      </c>
      <c r="S8" s="52" t="str">
        <f t="shared" ref="S8:S9" si="1">IF(ISNUMBER(Q8), IF(Q8&gt;P8,"NEVYHOVUJE","VYHOVUJE")," ")</f>
        <v xml:space="preserve"> </v>
      </c>
      <c r="T8" s="73"/>
      <c r="U8" s="47" t="s">
        <v>14</v>
      </c>
    </row>
    <row r="9" spans="1:21" ht="112.5" customHeight="1" thickBot="1" x14ac:dyDescent="0.3">
      <c r="A9" s="26"/>
      <c r="B9" s="53">
        <v>3</v>
      </c>
      <c r="C9" s="54" t="s">
        <v>33</v>
      </c>
      <c r="D9" s="55">
        <v>2</v>
      </c>
      <c r="E9" s="56" t="s">
        <v>27</v>
      </c>
      <c r="F9" s="57" t="s">
        <v>42</v>
      </c>
      <c r="G9" s="89"/>
      <c r="H9" s="71"/>
      <c r="I9" s="74"/>
      <c r="J9" s="76"/>
      <c r="K9" s="74"/>
      <c r="L9" s="78"/>
      <c r="M9" s="78"/>
      <c r="N9" s="81"/>
      <c r="O9" s="58">
        <f>D9*P9</f>
        <v>10000</v>
      </c>
      <c r="P9" s="59">
        <v>5000</v>
      </c>
      <c r="Q9" s="92"/>
      <c r="R9" s="60">
        <f>D9*Q9</f>
        <v>0</v>
      </c>
      <c r="S9" s="61" t="str">
        <f t="shared" si="1"/>
        <v xml:space="preserve"> </v>
      </c>
      <c r="T9" s="74"/>
      <c r="U9" s="56" t="s">
        <v>14</v>
      </c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M10" s="5"/>
      <c r="N10" s="5"/>
      <c r="O10" s="5"/>
    </row>
    <row r="11" spans="1:21" ht="60.75" customHeight="1" thickTop="1" thickBot="1" x14ac:dyDescent="0.3">
      <c r="B11" s="82" t="s">
        <v>10</v>
      </c>
      <c r="C11" s="83"/>
      <c r="D11" s="83"/>
      <c r="E11" s="83"/>
      <c r="F11" s="83"/>
      <c r="G11" s="83"/>
      <c r="H11" s="27"/>
      <c r="I11" s="27"/>
      <c r="J11" s="27"/>
      <c r="K11" s="10"/>
      <c r="L11" s="10"/>
      <c r="M11" s="10"/>
      <c r="N11" s="28"/>
      <c r="O11" s="28"/>
      <c r="P11" s="29" t="s">
        <v>11</v>
      </c>
      <c r="Q11" s="84" t="s">
        <v>12</v>
      </c>
      <c r="R11" s="85"/>
      <c r="S11" s="86"/>
      <c r="T11" s="21"/>
      <c r="U11" s="30"/>
    </row>
    <row r="12" spans="1:21" ht="33" customHeight="1" thickTop="1" thickBot="1" x14ac:dyDescent="0.3">
      <c r="B12" s="63" t="s">
        <v>13</v>
      </c>
      <c r="C12" s="63"/>
      <c r="D12" s="63"/>
      <c r="E12" s="63"/>
      <c r="F12" s="63"/>
      <c r="G12" s="63"/>
      <c r="H12" s="31"/>
      <c r="K12" s="8"/>
      <c r="L12" s="8"/>
      <c r="M12" s="8"/>
      <c r="N12" s="32"/>
      <c r="O12" s="32"/>
      <c r="P12" s="33">
        <f>SUM(O7:O9)</f>
        <v>70000</v>
      </c>
      <c r="Q12" s="64">
        <f>SUM(R7:R9)</f>
        <v>0</v>
      </c>
      <c r="R12" s="65"/>
      <c r="S12" s="66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  <row r="210" spans="3:9" x14ac:dyDescent="0.25">
      <c r="C210" s="5"/>
      <c r="E210" s="5"/>
      <c r="F210" s="5"/>
      <c r="I210" s="5"/>
    </row>
  </sheetData>
  <sheetProtection algorithmName="SHA-512" hashValue="Zwomqq2iPKaJIlckMTkqASDhuNUVO6wC6HE2v7RCFIal0C2dqPgOlKpDTQvY6oDiKYj8/W68z9TjdPMa+Xck3Q==" saltValue="VDipjWOCJV2Is6k9kffQug==" spinCount="100000" sheet="1" objects="1" scenarios="1"/>
  <mergeCells count="13">
    <mergeCell ref="T7:T9"/>
    <mergeCell ref="K7:K9"/>
    <mergeCell ref="B11:G11"/>
    <mergeCell ref="Q11:S11"/>
    <mergeCell ref="B12:G12"/>
    <mergeCell ref="Q12:S12"/>
    <mergeCell ref="B1:D1"/>
    <mergeCell ref="H7:H9"/>
    <mergeCell ref="I7:I9"/>
    <mergeCell ref="J7:J9"/>
    <mergeCell ref="L7:L9"/>
    <mergeCell ref="M7:M9"/>
    <mergeCell ref="N7:N9"/>
  </mergeCells>
  <conditionalFormatting sqref="B7:B9">
    <cfRule type="containsBlanks" dxfId="12" priority="121">
      <formula>LEN(TRIM(B7))=0</formula>
    </cfRule>
  </conditionalFormatting>
  <conditionalFormatting sqref="B7:B9">
    <cfRule type="cellIs" dxfId="11" priority="118" operator="greaterThanOrEqual">
      <formula>1</formula>
    </cfRule>
  </conditionalFormatting>
  <conditionalFormatting sqref="S7:S9">
    <cfRule type="cellIs" dxfId="10" priority="107" operator="equal">
      <formula>"VYHOVUJE"</formula>
    </cfRule>
  </conditionalFormatting>
  <conditionalFormatting sqref="S7:S9">
    <cfRule type="cellIs" dxfId="9" priority="106" operator="equal">
      <formula>"NEVYHOVUJE"</formula>
    </cfRule>
  </conditionalFormatting>
  <conditionalFormatting sqref="Q7:Q9">
    <cfRule type="containsBlanks" dxfId="8" priority="105">
      <formula>LEN(TRIM(Q7))=0</formula>
    </cfRule>
  </conditionalFormatting>
  <conditionalFormatting sqref="Q7:Q9">
    <cfRule type="notContainsBlanks" dxfId="7" priority="104">
      <formula>LEN(TRIM(Q7))&gt;0</formula>
    </cfRule>
  </conditionalFormatting>
  <conditionalFormatting sqref="Q7:Q9">
    <cfRule type="notContainsBlanks" dxfId="6" priority="103">
      <formula>LEN(TRIM(Q7))&gt;0</formula>
    </cfRule>
  </conditionalFormatting>
  <conditionalFormatting sqref="G7:G9">
    <cfRule type="containsBlanks" dxfId="5" priority="87">
      <formula>LEN(TRIM(G7))=0</formula>
    </cfRule>
  </conditionalFormatting>
  <conditionalFormatting sqref="G7:G9">
    <cfRule type="containsBlanks" dxfId="4" priority="86">
      <formula>LEN(TRIM(G7))=0</formula>
    </cfRule>
  </conditionalFormatting>
  <conditionalFormatting sqref="G7:G9">
    <cfRule type="notContainsBlanks" dxfId="3" priority="85">
      <formula>LEN(TRIM(G7))&gt;0</formula>
    </cfRule>
  </conditionalFormatting>
  <conditionalFormatting sqref="G7:G9">
    <cfRule type="notContainsBlanks" dxfId="2" priority="84">
      <formula>LEN(TRIM(G7))&gt;0</formula>
    </cfRule>
  </conditionalFormatting>
  <conditionalFormatting sqref="G7:G9">
    <cfRule type="notContainsBlanks" dxfId="1" priority="83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2022-05-11T10:48:18Z</cp:lastPrinted>
  <dcterms:created xsi:type="dcterms:W3CDTF">2014-03-05T12:43:32Z</dcterms:created>
  <dcterms:modified xsi:type="dcterms:W3CDTF">2022-06-27T12:37:10Z</dcterms:modified>
</cp:coreProperties>
</file>